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1860" yWindow="0" windowWidth="20490" windowHeight="7155"/>
  </bookViews>
  <sheets>
    <sheet name=" 312-13" sheetId="2" r:id="rId1"/>
  </sheets>
  <definedNames>
    <definedName name="_xlnm.Print_Area" localSheetId="0">' 312-13'!$A$1:$M$19</definedName>
  </definedNames>
  <calcPr calcId="152511"/>
</workbook>
</file>

<file path=xl/calcChain.xml><?xml version="1.0" encoding="utf-8"?>
<calcChain xmlns="http://schemas.openxmlformats.org/spreadsheetml/2006/main">
  <c r="I14" i="2" l="1"/>
  <c r="E15" i="2"/>
  <c r="M6" i="2"/>
  <c r="C16" i="2"/>
  <c r="C14" i="2"/>
  <c r="C13" i="2"/>
  <c r="C12" i="2"/>
  <c r="C11" i="2"/>
  <c r="C10" i="2"/>
  <c r="C8" i="2"/>
  <c r="C6" i="2"/>
  <c r="D16" i="2"/>
  <c r="J6" i="2"/>
  <c r="B6" i="2" s="1"/>
  <c r="F6" i="2"/>
  <c r="B13" i="2"/>
  <c r="D15" i="2" l="1"/>
  <c r="B15" i="2"/>
  <c r="I15" i="2"/>
  <c r="I16" i="2"/>
  <c r="I13" i="2"/>
  <c r="I12" i="2"/>
  <c r="I10" i="2"/>
  <c r="I8" i="2"/>
  <c r="D11" i="2"/>
  <c r="B11" i="2"/>
  <c r="E11" i="2" s="1"/>
  <c r="B10" i="2"/>
  <c r="B12" i="2"/>
  <c r="B14" i="2"/>
  <c r="B16" i="2"/>
  <c r="M8" i="2"/>
  <c r="M10" i="2"/>
  <c r="M11" i="2"/>
  <c r="M12" i="2"/>
  <c r="M13" i="2"/>
  <c r="M14" i="2"/>
  <c r="M16" i="2"/>
  <c r="D8" i="2"/>
  <c r="B8" i="2"/>
  <c r="D10" i="2"/>
  <c r="D12" i="2"/>
  <c r="D13" i="2"/>
  <c r="D14" i="2"/>
  <c r="G6" i="2"/>
  <c r="H6" i="2"/>
  <c r="I6" i="2" s="1"/>
  <c r="L6" i="2"/>
  <c r="K6" i="2"/>
  <c r="D6" i="2" l="1"/>
  <c r="E8" i="2" l="1"/>
  <c r="E10" i="2"/>
  <c r="E12" i="2"/>
  <c r="E13" i="2"/>
  <c r="E14" i="2"/>
  <c r="E16" i="2"/>
  <c r="E6" i="2" l="1"/>
</calcChain>
</file>

<file path=xl/sharedStrings.xml><?xml version="1.0" encoding="utf-8"?>
<sst xmlns="http://schemas.openxmlformats.org/spreadsheetml/2006/main" count="83" uniqueCount="25">
  <si>
    <t>Total</t>
  </si>
  <si>
    <t>Bajo riego</t>
  </si>
  <si>
    <t>En secano</t>
  </si>
  <si>
    <t>Arroz</t>
  </si>
  <si>
    <t>Rendi-miento</t>
  </si>
  <si>
    <t>Provincia y comarca                 indígena</t>
  </si>
  <si>
    <t>Sem- brada</t>
  </si>
  <si>
    <t xml:space="preserve"> -  Cantidad nula o cero.</t>
  </si>
  <si>
    <t>Perdida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</si>
  <si>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</si>
  <si>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</si>
  <si>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</si>
  <si>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</si>
  <si>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</si>
  <si>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</si>
  <si>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</si>
  <si>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</si>
  <si>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</si>
  <si>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</si>
  <si>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</si>
  <si>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Cosecha (Quintales en cáscara)</t>
  </si>
  <si>
    <t>Superficie
 (En hectáreas)</t>
  </si>
  <si>
    <t>-</t>
  </si>
  <si>
    <t>Cuadro 13. SUPERFICIE SEMBRADA, PERDIDA, COSECHA Y RENDIMIENTO DE ARROZ BAJO MECANIZACIÓN EN LA REPÚBLICA, POR USO O NO DE RIEGO, SEGÚN PROVINCIA Y COMARCA INDÍGENA: AÑO AGRÍCOLA 2024/25</t>
  </si>
  <si>
    <t xml:space="preserve">            TOTAL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</si>
</sst>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 applyFill="1" applyAlignment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/>
    <xf numFmtId="0" fontId="3" fillId="0" borderId="0" xfId="0" applyFont="1" applyFill="1"/>
    <xf numFmtId="3" fontId="4" fillId="0" borderId="0" xfId="0" applyNumberFormat="1" applyFont="1" applyFill="1" applyBorder="1" applyProtection="1"/>
    <xf numFmtId="49" fontId="4" fillId="0" borderId="0" xfId="0" applyNumberFormat="1" applyFont="1" applyFill="1" applyBorder="1" applyAlignment="1" applyProtection="1">
      <alignment horizontal="right"/>
    </xf>
    <xf numFmtId="3" fontId="4" fillId="2" borderId="1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</xf>
    <xf numFmtId="164" fontId="6" fillId="0" borderId="6" xfId="0" applyNumberFormat="1" applyFont="1" applyFill="1" applyBorder="1" applyAlignment="1" applyProtection="1">
      <alignment horizontal="right" vertical="center"/>
    </xf>
    <xf numFmtId="0" fontId="7" fillId="3" borderId="8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right" vertical="center"/>
    </xf>
    <xf numFmtId="164" fontId="6" fillId="0" borderId="9" xfId="0" applyNumberFormat="1" applyFont="1" applyFill="1" applyBorder="1" applyAlignment="1" applyProtection="1">
      <alignment horizontal="right" vertical="center"/>
    </xf>
    <xf numFmtId="3" fontId="4" fillId="2" borderId="3" xfId="0" applyNumberFormat="1" applyFont="1" applyFill="1" applyBorder="1" applyAlignment="1" applyProtection="1">
      <alignment horizontal="right" vertical="center"/>
    </xf>
    <xf numFmtId="164" fontId="4" fillId="0" borderId="7" xfId="0" applyNumberFormat="1" applyFont="1" applyFill="1" applyBorder="1" applyAlignment="1" applyProtection="1">
      <alignment horizontal="right" vertical="center"/>
    </xf>
    <xf numFmtId="164" fontId="4" fillId="0" borderId="10" xfId="0" applyNumberFormat="1" applyFont="1" applyFill="1" applyBorder="1" applyAlignment="1" applyProtection="1">
      <alignment horizontal="right" vertical="center"/>
    </xf>
    <xf numFmtId="164" fontId="4" fillId="0" borderId="6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3" fontId="3" fillId="0" borderId="0" xfId="0" applyNumberFormat="1" applyFont="1" applyFill="1" applyAlignment="1">
      <alignment vertical="center"/>
    </xf>
    <xf numFmtId="3" fontId="3" fillId="0" borderId="6" xfId="0" applyNumberFormat="1" applyFont="1" applyFill="1" applyBorder="1" applyAlignment="1">
      <alignment horizontal="right"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 applyProtection="1">
      <alignment horizontal="right" vertical="center"/>
    </xf>
    <xf numFmtId="164" fontId="6" fillId="0" borderId="12" xfId="0" applyNumberFormat="1" applyFont="1" applyFill="1" applyBorder="1" applyAlignment="1" applyProtection="1">
      <alignment horizontal="right" vertical="center"/>
    </xf>
    <xf numFmtId="0" fontId="7" fillId="3" borderId="8" xfId="0" applyFont="1" applyFill="1" applyBorder="1" applyAlignment="1">
      <alignment horizontal="centerContinuous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30"/>
  <sheetViews>
    <sheetView showGridLines="0" tabSelected="1" zoomScaleNormal="100" workbookViewId="0">
      <selection activeCell="A2" sqref="A2:A5"/>
    </sheetView>
  </sheetViews>
  <sheetFormatPr baseColWidth="10" defaultColWidth="11.42578125" defaultRowHeight="12.75" x14ac:dyDescent="0.2"/>
  <cols>
    <col min="1" max="1" width="19.85546875" style="5" customWidth="1"/>
    <col min="2" max="2" width="9.42578125" style="5" customWidth="1"/>
    <col min="3" max="3" width="8.140625" style="5" customWidth="1"/>
    <col min="4" max="4" width="12.140625" style="5" customWidth="1"/>
    <col min="5" max="5" width="7.5703125" style="5" customWidth="1"/>
    <col min="6" max="6" width="8.5703125" style="5" customWidth="1"/>
    <col min="7" max="7" width="8.140625" style="5" customWidth="1"/>
    <col min="8" max="8" width="12.140625" style="5" customWidth="1"/>
    <col min="9" max="9" width="7.5703125" style="5" customWidth="1"/>
    <col min="10" max="10" width="9.42578125" style="5" customWidth="1"/>
    <col min="11" max="11" width="8.140625" style="5" customWidth="1"/>
    <col min="12" max="12" width="12.140625" style="5" customWidth="1"/>
    <col min="13" max="13" width="7.5703125" style="5" customWidth="1"/>
    <col min="14" max="14" width="11.5703125" style="4" bestFit="1" customWidth="1"/>
    <col min="15" max="15" width="12.5703125" style="4" bestFit="1" customWidth="1"/>
    <col min="16" max="16384" width="11.42578125" style="5"/>
  </cols>
  <sheetData>
    <row r="1" spans="1:17" ht="60" customHeight="1" x14ac:dyDescent="0.2">
      <c r="A1" s="38" t="s">
        <v>23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7" ht="24.95" customHeight="1" x14ac:dyDescent="0.2">
      <c r="A2" s="40" t="s">
        <v>5</v>
      </c>
      <c r="B2" s="37" t="s">
        <v>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7" ht="24.95" customHeight="1" x14ac:dyDescent="0.2">
      <c r="A3" s="40"/>
      <c r="B3" s="40" t="s">
        <v>0</v>
      </c>
      <c r="C3" s="40"/>
      <c r="D3" s="40"/>
      <c r="E3" s="40"/>
      <c r="F3" s="40" t="s">
        <v>1</v>
      </c>
      <c r="G3" s="40"/>
      <c r="H3" s="40"/>
      <c r="I3" s="40"/>
      <c r="J3" s="37" t="s">
        <v>2</v>
      </c>
      <c r="K3" s="37"/>
      <c r="L3" s="37"/>
      <c r="M3" s="37"/>
    </row>
    <row r="4" spans="1:17" ht="35.1" customHeight="1" x14ac:dyDescent="0.2">
      <c r="A4" s="40"/>
      <c r="B4" s="37" t="s">
        <v>21</v>
      </c>
      <c r="C4" s="37"/>
      <c r="D4" s="40" t="s">
        <v>20</v>
      </c>
      <c r="E4" s="40" t="s">
        <v>4</v>
      </c>
      <c r="F4" s="37" t="s">
        <v>21</v>
      </c>
      <c r="G4" s="37"/>
      <c r="H4" s="40" t="s">
        <v>20</v>
      </c>
      <c r="I4" s="40" t="s">
        <v>4</v>
      </c>
      <c r="J4" s="37" t="s">
        <v>21</v>
      </c>
      <c r="K4" s="37"/>
      <c r="L4" s="40" t="s">
        <v>20</v>
      </c>
      <c r="M4" s="40" t="s">
        <v>4</v>
      </c>
    </row>
    <row r="5" spans="1:17" ht="35.1" customHeight="1" x14ac:dyDescent="0.2">
      <c r="A5" s="40"/>
      <c r="B5" s="13" t="s">
        <v>6</v>
      </c>
      <c r="C5" s="13" t="s">
        <v>8</v>
      </c>
      <c r="D5" s="40"/>
      <c r="E5" s="40"/>
      <c r="F5" s="13" t="s">
        <v>6</v>
      </c>
      <c r="G5" s="13" t="s">
        <v>8</v>
      </c>
      <c r="H5" s="40"/>
      <c r="I5" s="40"/>
      <c r="J5" s="13" t="s">
        <v>6</v>
      </c>
      <c r="K5" s="13" t="s">
        <v>8</v>
      </c>
      <c r="L5" s="40"/>
      <c r="M5" s="40"/>
    </row>
    <row r="6" spans="1:17" ht="60" customHeight="1" x14ac:dyDescent="0.2">
      <c r="A6" s="32" t="s">
        <v>24</v>
      </c>
      <c r="B6" s="33">
        <f>F6+J6</f>
        <v>73470</v>
      </c>
      <c r="C6" s="33">
        <f>SUM(G6,K6)</f>
        <v>3500</v>
      </c>
      <c r="D6" s="34">
        <f>H6+L6</f>
        <v>7153400</v>
      </c>
      <c r="E6" s="35">
        <f>(D6/(B6-C6))</f>
        <v>102.23524367586108</v>
      </c>
      <c r="F6" s="10">
        <f>SUM(F7:F17)</f>
        <v>6680</v>
      </c>
      <c r="G6" s="10">
        <f>SUM(G7:G17)</f>
        <v>1040</v>
      </c>
      <c r="H6" s="10">
        <f>SUM(H7:H17)</f>
        <v>687800</v>
      </c>
      <c r="I6" s="35">
        <f>(H6/(F6-G6))</f>
        <v>121.95035460992908</v>
      </c>
      <c r="J6" s="10">
        <f>SUM(J7:J17)</f>
        <v>66790</v>
      </c>
      <c r="K6" s="10">
        <f>SUM(K7:K17)</f>
        <v>2460</v>
      </c>
      <c r="L6" s="10">
        <f>SUM(L7:L17)</f>
        <v>6465600</v>
      </c>
      <c r="M6" s="36">
        <f>(L6/(J6-K6))</f>
        <v>100.50676200839422</v>
      </c>
      <c r="N6" s="27"/>
      <c r="O6" s="27"/>
      <c r="P6" s="23"/>
      <c r="Q6" s="23"/>
    </row>
    <row r="7" spans="1:17" ht="60" customHeight="1" x14ac:dyDescent="0.2">
      <c r="A7" s="1" t="s">
        <v>9</v>
      </c>
      <c r="B7" s="24" t="s">
        <v>22</v>
      </c>
      <c r="C7" s="15" t="s">
        <v>22</v>
      </c>
      <c r="D7" s="24" t="s">
        <v>22</v>
      </c>
      <c r="E7" s="12" t="s">
        <v>22</v>
      </c>
      <c r="F7" s="8" t="s">
        <v>22</v>
      </c>
      <c r="G7" s="8" t="s">
        <v>22</v>
      </c>
      <c r="H7" s="8" t="s">
        <v>22</v>
      </c>
      <c r="I7" s="12" t="s">
        <v>22</v>
      </c>
      <c r="J7" s="8" t="s">
        <v>22</v>
      </c>
      <c r="K7" s="8" t="s">
        <v>22</v>
      </c>
      <c r="L7" s="8" t="s">
        <v>22</v>
      </c>
      <c r="M7" s="19" t="s">
        <v>22</v>
      </c>
      <c r="N7" s="28"/>
      <c r="O7" s="28"/>
      <c r="P7" s="23"/>
      <c r="Q7" s="23"/>
    </row>
    <row r="8" spans="1:17" ht="60" customHeight="1" x14ac:dyDescent="0.2">
      <c r="A8" s="1" t="s">
        <v>10</v>
      </c>
      <c r="B8" s="25">
        <f>F8+J8</f>
        <v>11780</v>
      </c>
      <c r="C8" s="14">
        <f t="shared" ref="C8:C16" si="0">SUM(G8,K8)</f>
        <v>1380</v>
      </c>
      <c r="D8" s="25">
        <f>H8+L8</f>
        <v>1141100</v>
      </c>
      <c r="E8" s="21">
        <f t="shared" ref="E8:E16" si="1">(D8/(B8-C8))</f>
        <v>109.72115384615384</v>
      </c>
      <c r="F8" s="8">
        <v>4380</v>
      </c>
      <c r="G8" s="8">
        <v>980</v>
      </c>
      <c r="H8" s="9">
        <v>436200</v>
      </c>
      <c r="I8" s="21">
        <f>(H8/(F8-G8))</f>
        <v>128.29411764705881</v>
      </c>
      <c r="J8" s="9">
        <v>7400</v>
      </c>
      <c r="K8" s="9">
        <v>400</v>
      </c>
      <c r="L8" s="9">
        <v>704900</v>
      </c>
      <c r="M8" s="19">
        <f t="shared" ref="M8:M16" si="2">(L8/(J8-K8))</f>
        <v>100.7</v>
      </c>
      <c r="N8" s="28"/>
      <c r="O8" s="28"/>
      <c r="P8" s="23"/>
      <c r="Q8" s="23"/>
    </row>
    <row r="9" spans="1:17" ht="60" customHeight="1" x14ac:dyDescent="0.2">
      <c r="A9" s="1" t="s">
        <v>11</v>
      </c>
      <c r="B9" s="24" t="s">
        <v>22</v>
      </c>
      <c r="C9" s="15" t="s">
        <v>22</v>
      </c>
      <c r="D9" s="24" t="s">
        <v>22</v>
      </c>
      <c r="E9" s="21" t="s">
        <v>22</v>
      </c>
      <c r="F9" s="8" t="s">
        <v>22</v>
      </c>
      <c r="G9" s="8" t="s">
        <v>22</v>
      </c>
      <c r="H9" s="8" t="s">
        <v>22</v>
      </c>
      <c r="I9" s="21" t="s">
        <v>22</v>
      </c>
      <c r="J9" s="8" t="s">
        <v>22</v>
      </c>
      <c r="K9" s="8" t="s">
        <v>22</v>
      </c>
      <c r="L9" s="8" t="s">
        <v>22</v>
      </c>
      <c r="M9" s="19" t="s">
        <v>22</v>
      </c>
      <c r="N9" s="28"/>
      <c r="O9" s="28"/>
      <c r="P9" s="23"/>
      <c r="Q9" s="23"/>
    </row>
    <row r="10" spans="1:17" ht="60" customHeight="1" x14ac:dyDescent="0.2">
      <c r="A10" s="1" t="s">
        <v>12</v>
      </c>
      <c r="B10" s="25">
        <f t="shared" ref="B10:B16" si="3">F10+J10</f>
        <v>22890</v>
      </c>
      <c r="C10" s="14">
        <f t="shared" si="0"/>
        <v>760</v>
      </c>
      <c r="D10" s="25">
        <f>H10+L10</f>
        <v>2230500</v>
      </c>
      <c r="E10" s="21">
        <f t="shared" si="1"/>
        <v>100.79078174423859</v>
      </c>
      <c r="F10" s="9">
        <v>1310</v>
      </c>
      <c r="G10" s="9">
        <v>30</v>
      </c>
      <c r="H10" s="9">
        <v>143900</v>
      </c>
      <c r="I10" s="21">
        <f>(H10/(F10-G10))</f>
        <v>112.421875</v>
      </c>
      <c r="J10" s="9">
        <v>21580</v>
      </c>
      <c r="K10" s="9">
        <v>730</v>
      </c>
      <c r="L10" s="9">
        <v>2086600</v>
      </c>
      <c r="M10" s="19">
        <f t="shared" si="2"/>
        <v>100.07673860911271</v>
      </c>
      <c r="N10" s="28"/>
      <c r="O10" s="28"/>
      <c r="P10" s="23"/>
      <c r="Q10" s="23"/>
    </row>
    <row r="11" spans="1:17" ht="60" customHeight="1" x14ac:dyDescent="0.2">
      <c r="A11" s="1" t="s">
        <v>13</v>
      </c>
      <c r="B11" s="25">
        <f>J11</f>
        <v>5760</v>
      </c>
      <c r="C11" s="14">
        <f t="shared" si="0"/>
        <v>130</v>
      </c>
      <c r="D11" s="25">
        <f>L11</f>
        <v>589800</v>
      </c>
      <c r="E11" s="21">
        <f t="shared" si="1"/>
        <v>104.76021314387211</v>
      </c>
      <c r="F11" s="9" t="s">
        <v>22</v>
      </c>
      <c r="G11" s="9" t="s">
        <v>22</v>
      </c>
      <c r="H11" s="9" t="s">
        <v>22</v>
      </c>
      <c r="I11" s="21" t="s">
        <v>22</v>
      </c>
      <c r="J11" s="9">
        <v>5760</v>
      </c>
      <c r="K11" s="9">
        <v>130</v>
      </c>
      <c r="L11" s="9">
        <v>589800</v>
      </c>
      <c r="M11" s="19">
        <f t="shared" si="2"/>
        <v>104.76021314387211</v>
      </c>
      <c r="N11" s="28"/>
      <c r="O11" s="28"/>
      <c r="P11" s="23"/>
      <c r="Q11" s="23"/>
    </row>
    <row r="12" spans="1:17" ht="60" customHeight="1" x14ac:dyDescent="0.2">
      <c r="A12" s="1" t="s">
        <v>14</v>
      </c>
      <c r="B12" s="25">
        <f t="shared" si="3"/>
        <v>6040</v>
      </c>
      <c r="C12" s="14">
        <f t="shared" si="0"/>
        <v>120</v>
      </c>
      <c r="D12" s="25">
        <f>H12+L12</f>
        <v>601700</v>
      </c>
      <c r="E12" s="21">
        <f t="shared" si="1"/>
        <v>101.63851351351352</v>
      </c>
      <c r="F12" s="9">
        <v>200</v>
      </c>
      <c r="G12" s="9">
        <v>30</v>
      </c>
      <c r="H12" s="9">
        <v>22800</v>
      </c>
      <c r="I12" s="21">
        <f>(H12/(F12-G12))</f>
        <v>134.11764705882354</v>
      </c>
      <c r="J12" s="9">
        <v>5840</v>
      </c>
      <c r="K12" s="9">
        <v>90</v>
      </c>
      <c r="L12" s="9">
        <v>578900</v>
      </c>
      <c r="M12" s="19">
        <f t="shared" si="2"/>
        <v>100.67826086956522</v>
      </c>
      <c r="N12" s="28"/>
      <c r="O12" s="28"/>
      <c r="P12" s="23"/>
      <c r="Q12" s="23"/>
    </row>
    <row r="13" spans="1:17" ht="60" customHeight="1" x14ac:dyDescent="0.2">
      <c r="A13" s="1" t="s">
        <v>15</v>
      </c>
      <c r="B13" s="25">
        <f>F13+J13</f>
        <v>8420</v>
      </c>
      <c r="C13" s="14">
        <f t="shared" si="0"/>
        <v>540</v>
      </c>
      <c r="D13" s="25">
        <f>H13+L13</f>
        <v>784000</v>
      </c>
      <c r="E13" s="21">
        <f t="shared" si="1"/>
        <v>99.492385786802032</v>
      </c>
      <c r="F13" s="9">
        <v>110</v>
      </c>
      <c r="G13" s="9" t="s">
        <v>22</v>
      </c>
      <c r="H13" s="9">
        <v>16500</v>
      </c>
      <c r="I13" s="21">
        <f>H13/F13</f>
        <v>150</v>
      </c>
      <c r="J13" s="9">
        <v>8310</v>
      </c>
      <c r="K13" s="9">
        <v>540</v>
      </c>
      <c r="L13" s="9">
        <v>767500</v>
      </c>
      <c r="M13" s="19">
        <f t="shared" si="2"/>
        <v>98.777348777348777</v>
      </c>
      <c r="N13" s="28"/>
      <c r="O13" s="28"/>
      <c r="P13" s="23"/>
      <c r="Q13" s="23"/>
    </row>
    <row r="14" spans="1:17" ht="60" customHeight="1" x14ac:dyDescent="0.2">
      <c r="A14" s="1" t="s">
        <v>16</v>
      </c>
      <c r="B14" s="25">
        <f t="shared" si="3"/>
        <v>9300</v>
      </c>
      <c r="C14" s="15">
        <f t="shared" si="0"/>
        <v>90</v>
      </c>
      <c r="D14" s="25">
        <f>H14+L14</f>
        <v>902800</v>
      </c>
      <c r="E14" s="21">
        <f t="shared" si="1"/>
        <v>98.023887079261669</v>
      </c>
      <c r="F14" s="9">
        <v>490</v>
      </c>
      <c r="G14" s="9" t="s">
        <v>22</v>
      </c>
      <c r="H14" s="9">
        <v>45900</v>
      </c>
      <c r="I14" s="21">
        <f>H14/F14</f>
        <v>93.673469387755105</v>
      </c>
      <c r="J14" s="9">
        <v>8810</v>
      </c>
      <c r="K14" s="9">
        <v>90</v>
      </c>
      <c r="L14" s="9">
        <v>856900</v>
      </c>
      <c r="M14" s="19">
        <f t="shared" si="2"/>
        <v>98.268348623853214</v>
      </c>
      <c r="N14" s="28"/>
      <c r="O14" s="28"/>
      <c r="P14" s="23"/>
      <c r="Q14" s="23"/>
    </row>
    <row r="15" spans="1:17" ht="60" customHeight="1" x14ac:dyDescent="0.2">
      <c r="A15" s="1" t="s">
        <v>17</v>
      </c>
      <c r="B15" s="25">
        <f>F15</f>
        <v>90</v>
      </c>
      <c r="C15" s="15" t="s">
        <v>22</v>
      </c>
      <c r="D15" s="25">
        <f>H15</f>
        <v>11000</v>
      </c>
      <c r="E15" s="21">
        <f>D15/B15</f>
        <v>122.22222222222223</v>
      </c>
      <c r="F15" s="9">
        <v>90</v>
      </c>
      <c r="G15" s="9" t="s">
        <v>22</v>
      </c>
      <c r="H15" s="9">
        <v>11000</v>
      </c>
      <c r="I15" s="21">
        <f t="shared" ref="I15:I16" si="4">H15/F15</f>
        <v>122.22222222222223</v>
      </c>
      <c r="J15" s="9" t="s">
        <v>22</v>
      </c>
      <c r="K15" s="9" t="s">
        <v>22</v>
      </c>
      <c r="L15" s="9" t="s">
        <v>22</v>
      </c>
      <c r="M15" s="19" t="s">
        <v>22</v>
      </c>
      <c r="N15" s="28"/>
      <c r="O15" s="28"/>
      <c r="P15" s="23"/>
      <c r="Q15" s="23"/>
    </row>
    <row r="16" spans="1:17" ht="60" customHeight="1" x14ac:dyDescent="0.2">
      <c r="A16" s="1" t="s">
        <v>18</v>
      </c>
      <c r="B16" s="25">
        <f t="shared" si="3"/>
        <v>9190</v>
      </c>
      <c r="C16" s="15">
        <f t="shared" si="0"/>
        <v>480</v>
      </c>
      <c r="D16" s="25">
        <f>H16+L16</f>
        <v>892500</v>
      </c>
      <c r="E16" s="21">
        <f t="shared" si="1"/>
        <v>102.46842709529277</v>
      </c>
      <c r="F16" s="11">
        <v>100</v>
      </c>
      <c r="G16" s="11" t="s">
        <v>22</v>
      </c>
      <c r="H16" s="9">
        <v>11500</v>
      </c>
      <c r="I16" s="21">
        <f t="shared" si="4"/>
        <v>115</v>
      </c>
      <c r="J16" s="9">
        <v>9090</v>
      </c>
      <c r="K16" s="9">
        <v>480</v>
      </c>
      <c r="L16" s="9">
        <v>881000</v>
      </c>
      <c r="M16" s="19">
        <f t="shared" si="2"/>
        <v>102.32288037166086</v>
      </c>
      <c r="N16" s="28"/>
      <c r="O16" s="28"/>
      <c r="P16" s="23"/>
      <c r="Q16" s="23"/>
    </row>
    <row r="17" spans="1:17" ht="60" customHeight="1" x14ac:dyDescent="0.2">
      <c r="A17" s="22" t="s">
        <v>19</v>
      </c>
      <c r="B17" s="26" t="s">
        <v>22</v>
      </c>
      <c r="C17" s="16" t="s">
        <v>22</v>
      </c>
      <c r="D17" s="26" t="s">
        <v>22</v>
      </c>
      <c r="E17" s="17" t="s">
        <v>22</v>
      </c>
      <c r="F17" s="18" t="s">
        <v>22</v>
      </c>
      <c r="G17" s="18" t="s">
        <v>22</v>
      </c>
      <c r="H17" s="18" t="s">
        <v>22</v>
      </c>
      <c r="I17" s="17" t="s">
        <v>22</v>
      </c>
      <c r="J17" s="18" t="s">
        <v>22</v>
      </c>
      <c r="K17" s="18" t="s">
        <v>22</v>
      </c>
      <c r="L17" s="18" t="s">
        <v>22</v>
      </c>
      <c r="M17" s="20" t="s">
        <v>22</v>
      </c>
      <c r="N17" s="28"/>
      <c r="O17" s="28"/>
      <c r="P17" s="23"/>
      <c r="Q17" s="23"/>
    </row>
    <row r="18" spans="1:17" s="1" customFormat="1" ht="18" customHeight="1" x14ac:dyDescent="0.2">
      <c r="A18" s="29" t="s">
        <v>7</v>
      </c>
      <c r="B18" s="2"/>
      <c r="C18" s="2"/>
      <c r="D18" s="2"/>
      <c r="E18" s="3"/>
      <c r="N18" s="30"/>
      <c r="O18" s="30"/>
    </row>
    <row r="19" spans="1:17" s="1" customFormat="1" ht="18" customHeight="1" x14ac:dyDescent="0.2">
      <c r="A19" s="31"/>
      <c r="B19" s="2"/>
      <c r="C19" s="2"/>
      <c r="D19" s="2"/>
      <c r="E19" s="3"/>
      <c r="N19" s="30"/>
      <c r="O19" s="30"/>
    </row>
    <row r="20" spans="1:17" x14ac:dyDescent="0.2">
      <c r="A20" s="1"/>
      <c r="B20" s="2"/>
      <c r="C20" s="2"/>
      <c r="D20" s="2"/>
      <c r="E20" s="3"/>
      <c r="F20" s="1"/>
      <c r="G20" s="1"/>
      <c r="H20" s="1"/>
      <c r="I20" s="1"/>
      <c r="J20" s="1"/>
      <c r="K20" s="1"/>
      <c r="L20" s="1"/>
      <c r="M20" s="1"/>
    </row>
    <row r="21" spans="1:17" x14ac:dyDescent="0.2">
      <c r="A21" s="1"/>
      <c r="B21" s="2"/>
      <c r="C21" s="2"/>
      <c r="D21" s="2"/>
      <c r="E21" s="3"/>
      <c r="F21" s="1"/>
      <c r="G21" s="1"/>
      <c r="H21" s="1"/>
      <c r="I21" s="1"/>
      <c r="J21" s="1"/>
      <c r="K21" s="1"/>
      <c r="L21" s="1"/>
      <c r="M21" s="1"/>
    </row>
    <row r="22" spans="1:17" x14ac:dyDescent="0.2">
      <c r="B22" s="6"/>
      <c r="C22" s="6"/>
      <c r="D22" s="6"/>
      <c r="E22" s="7"/>
    </row>
    <row r="23" spans="1:17" x14ac:dyDescent="0.2">
      <c r="B23" s="6"/>
      <c r="C23" s="6"/>
      <c r="D23" s="6"/>
      <c r="E23" s="7"/>
    </row>
    <row r="24" spans="1:17" x14ac:dyDescent="0.2">
      <c r="B24" s="6"/>
      <c r="C24" s="6"/>
      <c r="D24" s="6"/>
      <c r="E24" s="7"/>
    </row>
    <row r="25" spans="1:17" x14ac:dyDescent="0.2">
      <c r="B25" s="6"/>
      <c r="C25" s="6"/>
      <c r="D25" s="6"/>
      <c r="E25" s="7"/>
    </row>
    <row r="26" spans="1:17" x14ac:dyDescent="0.2">
      <c r="B26" s="6"/>
      <c r="C26" s="6"/>
      <c r="D26" s="6"/>
      <c r="E26" s="7"/>
    </row>
    <row r="27" spans="1:17" x14ac:dyDescent="0.2">
      <c r="B27" s="6"/>
      <c r="C27" s="6"/>
      <c r="D27" s="6"/>
      <c r="E27" s="7"/>
    </row>
    <row r="28" spans="1:17" x14ac:dyDescent="0.2">
      <c r="A28" s="4"/>
      <c r="B28" s="6"/>
      <c r="C28" s="6"/>
      <c r="D28" s="6"/>
      <c r="E28" s="7"/>
    </row>
    <row r="29" spans="1:17" x14ac:dyDescent="0.2">
      <c r="A29" s="4"/>
      <c r="B29" s="6"/>
      <c r="C29" s="6"/>
      <c r="D29" s="6"/>
      <c r="E29" s="7"/>
    </row>
    <row r="30" spans="1:17" x14ac:dyDescent="0.2">
      <c r="A30" s="4"/>
      <c r="B30" s="4"/>
      <c r="C30" s="4"/>
      <c r="D30" s="4"/>
      <c r="E30" s="4"/>
    </row>
  </sheetData>
  <sheetProtection selectLockedCells="1"/>
  <mergeCells count="10">
    <mergeCell ref="A1:M1"/>
    <mergeCell ref="L4:L5"/>
    <mergeCell ref="D4:D5"/>
    <mergeCell ref="E4:E5"/>
    <mergeCell ref="A2:A5"/>
    <mergeCell ref="M4:M5"/>
    <mergeCell ref="H4:H5"/>
    <mergeCell ref="I4:I5"/>
    <mergeCell ref="B3:E3"/>
    <mergeCell ref="F3:I3"/>
  </mergeCells>
  <phoneticPr fontId="2" type="noConversion"/>
  <printOptions horizontalCentered="1"/>
  <pageMargins left="0.74803149606299213" right="0.74803149606299213" top="0.98425196850393704" bottom="0.98425196850393704" header="0" footer="0"/>
  <pageSetup scale="7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312-13</vt:lpstr>
      <vt:lpstr>' 312-13'!Área_de_impresión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aramirez</dc:creator>
  <cp:lastModifiedBy>ADALBERTO RODRIGUEZ</cp:lastModifiedBy>
  <cp:lastPrinted>2025-09-23T20:28:50Z</cp:lastPrinted>
  <dcterms:created xsi:type="dcterms:W3CDTF">2006-05-20T18:28:54Z</dcterms:created>
  <dcterms:modified xsi:type="dcterms:W3CDTF">2025-10-17T19:14:47Z</dcterms:modified>
</cp:coreProperties>
</file>